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LDF\"/>
    </mc:Choice>
  </mc:AlternateContent>
  <xr:revisionPtr revIDLastSave="0" documentId="13_ncr:1_{D95B4C42-9B68-4E06-964C-B6875B1040B5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6" i="1" l="1"/>
  <c r="H157" i="1"/>
  <c r="H158" i="1"/>
  <c r="H149" i="1"/>
  <c r="H150" i="1"/>
  <c r="H148" i="1"/>
  <c r="H140" i="1"/>
  <c r="H141" i="1"/>
  <c r="H142" i="1"/>
  <c r="H143" i="1"/>
  <c r="H144" i="1"/>
  <c r="H145" i="1"/>
  <c r="H146" i="1"/>
  <c r="H139" i="1"/>
  <c r="H118" i="1"/>
  <c r="H99" i="1"/>
  <c r="H92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51" i="1"/>
  <c r="E153" i="1"/>
  <c r="H153" i="1" s="1"/>
  <c r="E154" i="1"/>
  <c r="H154" i="1" s="1"/>
  <c r="E155" i="1"/>
  <c r="H155" i="1" s="1"/>
  <c r="E156" i="1"/>
  <c r="E157" i="1"/>
  <c r="E158" i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E93" i="1"/>
  <c r="H93" i="1" s="1"/>
  <c r="E87" i="1"/>
  <c r="H87" i="1" s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C85" i="1" s="1"/>
  <c r="H104" i="1"/>
  <c r="G104" i="1"/>
  <c r="F104" i="1"/>
  <c r="E104" i="1"/>
  <c r="D104" i="1"/>
  <c r="C104" i="1"/>
  <c r="H94" i="1"/>
  <c r="G94" i="1"/>
  <c r="G85" i="1" s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F10" i="1" s="1"/>
  <c r="E20" i="1"/>
  <c r="D20" i="1"/>
  <c r="C20" i="1"/>
  <c r="H12" i="1"/>
  <c r="G12" i="1"/>
  <c r="F12" i="1"/>
  <c r="E12" i="1"/>
  <c r="D12" i="1"/>
  <c r="C12" i="1"/>
  <c r="G10" i="1" l="1"/>
  <c r="G160" i="1" s="1"/>
  <c r="D85" i="1"/>
  <c r="F85" i="1"/>
  <c r="F160" i="1" s="1"/>
  <c r="H85" i="1"/>
  <c r="C10" i="1"/>
  <c r="C160" i="1" s="1"/>
  <c r="D10" i="1"/>
  <c r="H10" i="1"/>
  <c r="E85" i="1"/>
  <c r="E10" i="1"/>
  <c r="D160" i="1" l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<sst xmlns="http://schemas.openxmlformats.org/spreadsheetml/2006/main" count="163" uniqueCount="90">
  <si>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</si>
  <si>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</si>
  <si>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</si>
  <si>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</si>
  <si>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</si>
  <si>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</si>
  <si>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</si>
  <si>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</si>
  <si>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</si>
  <si>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</si>
  <si>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</si>
  <si>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</si>
  <si>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</si>
  <si>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</si>
  <si>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</si>
  <si>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</si>
  <si>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</si>
  <si>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</si>
  <si>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</si>
  <si>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</si>
  <si>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</si>
  <si>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</si>
  <si>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</si>
  <si>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</si>
  <si>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</si>
  <si>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</si>
  <si>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</si>
  <si>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</si>
  <si>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</si>
  <si>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</si>
  <si>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</si>
  <si>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</si>
  <si>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</si>
  <si>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</si>
  <si>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</si>
  <si>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</si>
  <si>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</si>
  <si>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</si>
  <si>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</si>
  <si>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</si>
  <si>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</si>
  <si>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</si>
  <si>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</si>
  <si>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</si>
  <si>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</si>
  <si>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</si>
  <si>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</si>
  <si>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</si>
  <si>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</si>
  <si>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</si>
  <si>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</si>
  <si>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</si>
  <si>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</si>
  <si>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</si>
  <si>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</si>
  <si>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</si>
  <si>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</si>
  <si>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</si>
  <si>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</si>
  <si>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</si>
  <si>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</si>
  <si>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</si>
  <si>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</si>
  <si>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</si>
  <si>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</si>
  <si>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</si>
  <si>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</si>
  <si>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</si>
  <si>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</si>
  <si>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</si>
  <si>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</si>
  <si>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</si>
  <si>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</si>
  <si>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</si>
  <si>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</si>
  <si>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</si>
  <si>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</si>
  <si>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</si>
  <si>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</si>
  <si>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</si>
  <si>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</si>
  <si>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</si>
  <si>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</si>
  <si>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</si>
  <si>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</si>
  <si>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</si>
  <si>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</si>
  <si>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</si>
  <si>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</si>
  <si>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30 de septiembre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</si>
</sst>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161745</xdr:colOff>
      <xdr:row>1</xdr:row>
      <xdr:rowOff>116815</xdr:rowOff>
    </xdr:from>
    <xdr:to>
      <xdr:col>1</xdr:col>
      <xdr:colOff>1635424</xdr:colOff>
      <xdr:row>5</xdr:row>
      <xdr:rowOff>92273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90DBBA-60A3-C565-FB94-0009391A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363" y="305518"/>
          <a:ext cx="1473679" cy="6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0" zoomScale="106" zoomScaleNormal="106" workbookViewId="0">
      <selection activeCell="B6" sqref="B6:H6"/>
    </sheetView>
  </sheetViews>
  <sheetFormatPr baseColWidth="10" defaultColWidth="11.42578125" defaultRowHeight="12" x14ac:dyDescent="0.2"/>
  <cols>
    <col min="1" max="1" width="3.5703125" style="1" customWidth="1"/>
    <col min="2" max="2" width="62.85546875" style="1" bestFit="1" customWidth="1"/>
    <col min="3" max="3" width="15.140625" style="1" bestFit="1" customWidth="1"/>
    <col min="4" max="4" width="13.7109375" style="1" bestFit="1" customWidth="1"/>
    <col min="5" max="8" width="15.140625" style="1" bestFit="1" customWidth="1"/>
    <col min="9" max="9" width="24.5703125" style="1" bestFit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3633503517.0099998</v>
      </c>
      <c r="D10" s="8">
        <f>SUM(D12,D20,D30,D40,D50,D60,D64,D73,D77)</f>
        <v>464003503.25000012</v>
      </c>
      <c r="E10" s="24">
        <f t="shared" ref="E10:H10" si="0">SUM(E12,E20,E30,E40,E50,E60,E64,E73,E77)</f>
        <v>4097507020.2599998</v>
      </c>
      <c r="F10" s="8">
        <f t="shared" si="0"/>
        <v>3531471550.02</v>
      </c>
      <c r="G10" s="8">
        <f t="shared" si="0"/>
        <v>3482151730.1600003</v>
      </c>
      <c r="H10" s="24">
        <f t="shared" si="0"/>
        <v>566035470.24000001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1488949554.46</v>
      </c>
      <c r="D12" s="7">
        <f>SUM(D13:D19)</f>
        <v>46985327.629999995</v>
      </c>
      <c r="E12" s="25">
        <f t="shared" ref="E12:H12" si="1">SUM(E13:E19)</f>
        <v>1535934882.0900002</v>
      </c>
      <c r="F12" s="7">
        <f t="shared" si="1"/>
        <v>1531587758.4000001</v>
      </c>
      <c r="G12" s="7">
        <f t="shared" si="1"/>
        <v>1531476488.3900001</v>
      </c>
      <c r="H12" s="25">
        <f t="shared" si="1"/>
        <v>4347123.6899999976</v>
      </c>
    </row>
    <row r="13" spans="2:9" x14ac:dyDescent="0.2">
      <c r="B13" s="10" t="s">
        <v>14</v>
      </c>
      <c r="C13" s="22">
        <v>413151966.36000001</v>
      </c>
      <c r="D13" s="22">
        <v>-19524508.140000001</v>
      </c>
      <c r="E13" s="26">
        <f>SUM(C13:D13)</f>
        <v>393627458.22000003</v>
      </c>
      <c r="F13" s="23">
        <v>393627458.22000003</v>
      </c>
      <c r="G13" s="23">
        <v>393627458.22000003</v>
      </c>
      <c r="H13" s="30">
        <f>SUM(E13-F13)</f>
        <v>0</v>
      </c>
    </row>
    <row r="14" spans="2:9" ht="23.1" customHeight="1" x14ac:dyDescent="0.2">
      <c r="B14" s="10" t="s">
        <v>15</v>
      </c>
      <c r="C14" s="22">
        <v>56379422.609999999</v>
      </c>
      <c r="D14" s="22">
        <v>-1269699</v>
      </c>
      <c r="E14" s="26">
        <f t="shared" ref="E14:E79" si="2">SUM(C14:D14)</f>
        <v>55109723.609999999</v>
      </c>
      <c r="F14" s="23">
        <v>55109723.609999999</v>
      </c>
      <c r="G14" s="23">
        <v>55085723.609999999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372792296.83999997</v>
      </c>
      <c r="D15" s="22">
        <v>17984271.159999996</v>
      </c>
      <c r="E15" s="26">
        <f t="shared" si="2"/>
        <v>390776568</v>
      </c>
      <c r="F15" s="23">
        <v>390776568</v>
      </c>
      <c r="G15" s="23">
        <v>390776568</v>
      </c>
      <c r="H15" s="30">
        <f t="shared" si="3"/>
        <v>0</v>
      </c>
    </row>
    <row r="16" spans="2:9" x14ac:dyDescent="0.2">
      <c r="B16" s="10" t="s">
        <v>17</v>
      </c>
      <c r="C16" s="22">
        <v>81699768.090000004</v>
      </c>
      <c r="D16" s="22">
        <v>3314351.709999999</v>
      </c>
      <c r="E16" s="26">
        <f t="shared" si="2"/>
        <v>85014119.799999997</v>
      </c>
      <c r="F16" s="23">
        <v>85014119.799999997</v>
      </c>
      <c r="G16" s="23">
        <v>85014119.799999997</v>
      </c>
      <c r="H16" s="30">
        <f t="shared" si="3"/>
        <v>0</v>
      </c>
    </row>
    <row r="17" spans="2:8" x14ac:dyDescent="0.2">
      <c r="B17" s="10" t="s">
        <v>18</v>
      </c>
      <c r="C17" s="22">
        <v>430698261.06</v>
      </c>
      <c r="D17" s="22">
        <v>12234777.239999995</v>
      </c>
      <c r="E17" s="26">
        <f t="shared" si="2"/>
        <v>442933038.30000001</v>
      </c>
      <c r="F17" s="23">
        <v>438585914.61000001</v>
      </c>
      <c r="G17" s="23">
        <v>438502644.60000002</v>
      </c>
      <c r="H17" s="30">
        <f t="shared" si="3"/>
        <v>4347123.6899999976</v>
      </c>
    </row>
    <row r="18" spans="2:8" x14ac:dyDescent="0.2">
      <c r="B18" s="10" t="s">
        <v>19</v>
      </c>
      <c r="C18" s="22">
        <v>2817051.93</v>
      </c>
      <c r="D18" s="22">
        <v>-2207003.23</v>
      </c>
      <c r="E18" s="26">
        <f t="shared" si="2"/>
        <v>610048.70000000019</v>
      </c>
      <c r="F18" s="23">
        <v>610048.69999999995</v>
      </c>
      <c r="G18" s="23">
        <v>610048.69999999995</v>
      </c>
      <c r="H18" s="30">
        <f t="shared" si="3"/>
        <v>2.3283064365386963E-10</v>
      </c>
    </row>
    <row r="19" spans="2:8" x14ac:dyDescent="0.2">
      <c r="B19" s="10" t="s">
        <v>20</v>
      </c>
      <c r="C19" s="22">
        <v>131410787.56999999</v>
      </c>
      <c r="D19" s="22">
        <v>36453137.890000008</v>
      </c>
      <c r="E19" s="26">
        <f t="shared" si="2"/>
        <v>167863925.46000001</v>
      </c>
      <c r="F19" s="23">
        <v>167863925.46000001</v>
      </c>
      <c r="G19" s="23">
        <v>167859925.46000001</v>
      </c>
      <c r="H19" s="30">
        <f t="shared" si="3"/>
        <v>0</v>
      </c>
    </row>
    <row r="20" spans="2:8" s="9" customFormat="1" x14ac:dyDescent="0.2">
      <c r="B20" s="12" t="s">
        <v>21</v>
      </c>
      <c r="C20" s="7">
        <f>SUM(C21:C29)</f>
        <v>232413849.55999997</v>
      </c>
      <c r="D20" s="7">
        <f t="shared" ref="D20:H20" si="4">SUM(D21:D29)</f>
        <v>-41769175.899999991</v>
      </c>
      <c r="E20" s="25">
        <f t="shared" si="4"/>
        <v>190644673.66</v>
      </c>
      <c r="F20" s="7">
        <f t="shared" si="4"/>
        <v>141173093.17000002</v>
      </c>
      <c r="G20" s="7">
        <f t="shared" si="4"/>
        <v>138609728.34999999</v>
      </c>
      <c r="H20" s="25">
        <f t="shared" si="4"/>
        <v>49471580.489999995</v>
      </c>
    </row>
    <row r="21" spans="2:8" ht="24" x14ac:dyDescent="0.2">
      <c r="B21" s="10" t="s">
        <v>22</v>
      </c>
      <c r="C21" s="22">
        <v>18947954.59</v>
      </c>
      <c r="D21" s="22">
        <v>-6180643.0799999908</v>
      </c>
      <c r="E21" s="26">
        <f t="shared" si="2"/>
        <v>12767311.510000009</v>
      </c>
      <c r="F21" s="23">
        <v>12309545.130000001</v>
      </c>
      <c r="G21" s="23">
        <v>12214040.630000001</v>
      </c>
      <c r="H21" s="30">
        <f t="shared" si="3"/>
        <v>457766.38000000827</v>
      </c>
    </row>
    <row r="22" spans="2:8" x14ac:dyDescent="0.2">
      <c r="B22" s="10" t="s">
        <v>23</v>
      </c>
      <c r="C22" s="22">
        <v>27494152.789999999</v>
      </c>
      <c r="D22" s="22">
        <v>300843.85000000149</v>
      </c>
      <c r="E22" s="26">
        <f t="shared" si="2"/>
        <v>27794996.640000001</v>
      </c>
      <c r="F22" s="23">
        <v>20549425.740000002</v>
      </c>
      <c r="G22" s="23">
        <v>20408643.82</v>
      </c>
      <c r="H22" s="30">
        <f t="shared" si="3"/>
        <v>7245570.8999999985</v>
      </c>
    </row>
    <row r="23" spans="2:8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x14ac:dyDescent="0.2">
      <c r="B24" s="10" t="s">
        <v>25</v>
      </c>
      <c r="C24" s="22">
        <v>30084477.84</v>
      </c>
      <c r="D24" s="22">
        <v>-3570490.1700000018</v>
      </c>
      <c r="E24" s="26">
        <f t="shared" si="2"/>
        <v>26513987.669999998</v>
      </c>
      <c r="F24" s="23">
        <v>19280020.509999998</v>
      </c>
      <c r="G24" s="23">
        <v>19256472.329999998</v>
      </c>
      <c r="H24" s="30">
        <f t="shared" si="3"/>
        <v>7233967.1600000001</v>
      </c>
    </row>
    <row r="25" spans="2:8" ht="23.45" customHeight="1" x14ac:dyDescent="0.2">
      <c r="B25" s="10" t="s">
        <v>26</v>
      </c>
      <c r="C25" s="22">
        <v>3331658.69</v>
      </c>
      <c r="D25" s="22">
        <v>-1653663.0999999996</v>
      </c>
      <c r="E25" s="26">
        <f t="shared" si="2"/>
        <v>1677995.5900000003</v>
      </c>
      <c r="F25" s="23">
        <v>1540222.42</v>
      </c>
      <c r="G25" s="23">
        <v>1533493.96</v>
      </c>
      <c r="H25" s="30">
        <f t="shared" si="3"/>
        <v>137773.17000000039</v>
      </c>
    </row>
    <row r="26" spans="2:8" x14ac:dyDescent="0.2">
      <c r="B26" s="10" t="s">
        <v>27</v>
      </c>
      <c r="C26" s="22">
        <v>116662254.67</v>
      </c>
      <c r="D26" s="22">
        <v>-13785922.510000002</v>
      </c>
      <c r="E26" s="26">
        <f t="shared" si="2"/>
        <v>102876332.16</v>
      </c>
      <c r="F26" s="23">
        <v>73179959.75</v>
      </c>
      <c r="G26" s="23">
        <v>71419434.780000001</v>
      </c>
      <c r="H26" s="30">
        <f t="shared" si="3"/>
        <v>29696372.409999996</v>
      </c>
    </row>
    <row r="27" spans="2:8" x14ac:dyDescent="0.2">
      <c r="B27" s="10" t="s">
        <v>28</v>
      </c>
      <c r="C27" s="22">
        <v>12999964.67</v>
      </c>
      <c r="D27" s="22">
        <v>-8916784.6499999985</v>
      </c>
      <c r="E27" s="26">
        <f t="shared" si="2"/>
        <v>4083180.0200000014</v>
      </c>
      <c r="F27" s="23">
        <v>2599153.5100000002</v>
      </c>
      <c r="G27" s="23">
        <v>2085401.11</v>
      </c>
      <c r="H27" s="30">
        <f t="shared" si="3"/>
        <v>1484026.5100000012</v>
      </c>
    </row>
    <row r="28" spans="2:8" ht="12" customHeight="1" x14ac:dyDescent="0.2">
      <c r="B28" s="10" t="s">
        <v>29</v>
      </c>
      <c r="C28" s="22">
        <v>160000</v>
      </c>
      <c r="D28" s="22">
        <v>-49396.010000000009</v>
      </c>
      <c r="E28" s="26">
        <f t="shared" si="2"/>
        <v>110603.98999999999</v>
      </c>
      <c r="F28" s="23">
        <v>110603.99</v>
      </c>
      <c r="G28" s="23">
        <v>110603.99</v>
      </c>
      <c r="H28" s="30">
        <f t="shared" si="3"/>
        <v>-1.4551915228366852E-11</v>
      </c>
    </row>
    <row r="29" spans="2:8" ht="26.1" customHeight="1" x14ac:dyDescent="0.2">
      <c r="B29" s="10" t="s">
        <v>30</v>
      </c>
      <c r="C29" s="22">
        <v>22733386.309999999</v>
      </c>
      <c r="D29" s="22">
        <v>-7913120.2300000042</v>
      </c>
      <c r="E29" s="26">
        <f t="shared" si="2"/>
        <v>14820266.079999994</v>
      </c>
      <c r="F29" s="23">
        <v>11604162.120000001</v>
      </c>
      <c r="G29" s="23">
        <v>11581637.73</v>
      </c>
      <c r="H29" s="30">
        <f t="shared" si="3"/>
        <v>3216103.9599999934</v>
      </c>
    </row>
    <row r="30" spans="2:8" s="9" customFormat="1" x14ac:dyDescent="0.2">
      <c r="B30" s="12" t="s">
        <v>31</v>
      </c>
      <c r="C30" s="7">
        <f>SUM(C31:C39)</f>
        <v>771578032.90999997</v>
      </c>
      <c r="D30" s="7">
        <f t="shared" ref="D30:H30" si="5">SUM(D31:D39)</f>
        <v>55436248.840000011</v>
      </c>
      <c r="E30" s="25">
        <f t="shared" si="5"/>
        <v>827014281.75</v>
      </c>
      <c r="F30" s="7">
        <f t="shared" si="5"/>
        <v>641142402.93000007</v>
      </c>
      <c r="G30" s="7">
        <f t="shared" si="5"/>
        <v>636528543.30999994</v>
      </c>
      <c r="H30" s="25">
        <f t="shared" si="5"/>
        <v>185871878.82000002</v>
      </c>
    </row>
    <row r="31" spans="2:8" x14ac:dyDescent="0.2">
      <c r="B31" s="10" t="s">
        <v>32</v>
      </c>
      <c r="C31" s="22">
        <v>144656163.68000001</v>
      </c>
      <c r="D31" s="22">
        <v>34346882.909999996</v>
      </c>
      <c r="E31" s="26">
        <f t="shared" si="2"/>
        <v>179003046.59</v>
      </c>
      <c r="F31" s="23">
        <v>177732503.75999999</v>
      </c>
      <c r="G31" s="23">
        <v>177727935.75999999</v>
      </c>
      <c r="H31" s="30">
        <f t="shared" si="3"/>
        <v>1270542.8300000131</v>
      </c>
    </row>
    <row r="32" spans="2:8" x14ac:dyDescent="0.2">
      <c r="B32" s="10" t="s">
        <v>33</v>
      </c>
      <c r="C32" s="22">
        <v>58361012.600000001</v>
      </c>
      <c r="D32" s="22">
        <v>-14359036.180000007</v>
      </c>
      <c r="E32" s="26">
        <f t="shared" si="2"/>
        <v>44001976.419999994</v>
      </c>
      <c r="F32" s="23">
        <v>32510955.109999999</v>
      </c>
      <c r="G32" s="23">
        <v>31834031.359999999</v>
      </c>
      <c r="H32" s="30">
        <f t="shared" si="3"/>
        <v>11491021.309999995</v>
      </c>
    </row>
    <row r="33" spans="2:8" x14ac:dyDescent="0.2">
      <c r="B33" s="10" t="s">
        <v>34</v>
      </c>
      <c r="C33" s="22">
        <v>65731906.369999997</v>
      </c>
      <c r="D33" s="22">
        <v>-6598035.9799999893</v>
      </c>
      <c r="E33" s="26">
        <f t="shared" si="2"/>
        <v>59133870.390000008</v>
      </c>
      <c r="F33" s="23">
        <v>31791455.57</v>
      </c>
      <c r="G33" s="23">
        <v>31526846.010000002</v>
      </c>
      <c r="H33" s="30">
        <f t="shared" si="3"/>
        <v>27342414.820000008</v>
      </c>
    </row>
    <row r="34" spans="2:8" ht="24.6" customHeight="1" x14ac:dyDescent="0.2">
      <c r="B34" s="10" t="s">
        <v>35</v>
      </c>
      <c r="C34" s="22">
        <v>50164207.5</v>
      </c>
      <c r="D34" s="22">
        <v>18698082.010000005</v>
      </c>
      <c r="E34" s="26">
        <f t="shared" si="2"/>
        <v>68862289.510000005</v>
      </c>
      <c r="F34" s="23">
        <v>67407185.609999999</v>
      </c>
      <c r="G34" s="23">
        <v>67376143.609999999</v>
      </c>
      <c r="H34" s="30">
        <f t="shared" si="3"/>
        <v>1455103.900000006</v>
      </c>
    </row>
    <row r="35" spans="2:8" x14ac:dyDescent="0.2">
      <c r="B35" s="10" t="s">
        <v>36</v>
      </c>
      <c r="C35" s="22">
        <v>324315611.06999999</v>
      </c>
      <c r="D35" s="22">
        <v>27374784.379999995</v>
      </c>
      <c r="E35" s="26">
        <f t="shared" si="2"/>
        <v>351690395.44999999</v>
      </c>
      <c r="F35" s="23">
        <v>229656900.28</v>
      </c>
      <c r="G35" s="23">
        <v>226254959.03</v>
      </c>
      <c r="H35" s="30">
        <f t="shared" si="3"/>
        <v>122033495.16999999</v>
      </c>
    </row>
    <row r="36" spans="2:8" x14ac:dyDescent="0.2">
      <c r="B36" s="10" t="s">
        <v>37</v>
      </c>
      <c r="C36" s="22">
        <v>81567815.920000002</v>
      </c>
      <c r="D36" s="22">
        <v>4344581.4199999981</v>
      </c>
      <c r="E36" s="26">
        <f t="shared" si="2"/>
        <v>85912397.340000004</v>
      </c>
      <c r="F36" s="23">
        <v>66046930.289999999</v>
      </c>
      <c r="G36" s="23">
        <v>66046930.289999999</v>
      </c>
      <c r="H36" s="30">
        <f t="shared" si="3"/>
        <v>19865467.050000004</v>
      </c>
    </row>
    <row r="37" spans="2:8" x14ac:dyDescent="0.2">
      <c r="B37" s="10" t="s">
        <v>38</v>
      </c>
      <c r="C37" s="22">
        <v>5272105.5599999996</v>
      </c>
      <c r="D37" s="22">
        <v>-1852368.3500000015</v>
      </c>
      <c r="E37" s="26">
        <f t="shared" si="2"/>
        <v>3419737.2099999981</v>
      </c>
      <c r="F37" s="23">
        <v>3364490.96</v>
      </c>
      <c r="G37" s="23">
        <v>3289108.02</v>
      </c>
      <c r="H37" s="30">
        <f t="shared" si="3"/>
        <v>55246.249999998137</v>
      </c>
    </row>
    <row r="38" spans="2:8" x14ac:dyDescent="0.2">
      <c r="B38" s="10" t="s">
        <v>39</v>
      </c>
      <c r="C38" s="22">
        <v>34265210.210000001</v>
      </c>
      <c r="D38" s="22">
        <v>-10435437.25999999</v>
      </c>
      <c r="E38" s="26">
        <f t="shared" si="2"/>
        <v>23829772.95000001</v>
      </c>
      <c r="F38" s="23">
        <v>21802219.859999999</v>
      </c>
      <c r="G38" s="23">
        <v>21656088.09</v>
      </c>
      <c r="H38" s="30">
        <f t="shared" si="3"/>
        <v>2027553.090000011</v>
      </c>
    </row>
    <row r="39" spans="2:8" x14ac:dyDescent="0.2">
      <c r="B39" s="10" t="s">
        <v>40</v>
      </c>
      <c r="C39" s="22">
        <v>7244000</v>
      </c>
      <c r="D39" s="22">
        <v>3916795.8900000006</v>
      </c>
      <c r="E39" s="26">
        <f t="shared" si="2"/>
        <v>11160795.890000001</v>
      </c>
      <c r="F39" s="23">
        <v>10829761.49</v>
      </c>
      <c r="G39" s="23">
        <v>10816501.140000001</v>
      </c>
      <c r="H39" s="30">
        <f t="shared" si="3"/>
        <v>331034.40000000037</v>
      </c>
    </row>
    <row r="40" spans="2:8" s="9" customFormat="1" ht="25.5" customHeight="1" x14ac:dyDescent="0.2">
      <c r="B40" s="12" t="s">
        <v>41</v>
      </c>
      <c r="C40" s="7">
        <f>SUM(C41:C49)</f>
        <v>823217147.17000008</v>
      </c>
      <c r="D40" s="7">
        <f t="shared" ref="D40:H40" si="6">SUM(D41:D49)</f>
        <v>135794334.67000005</v>
      </c>
      <c r="E40" s="25">
        <f t="shared" si="6"/>
        <v>959011481.84000003</v>
      </c>
      <c r="F40" s="7">
        <f t="shared" si="6"/>
        <v>930418492.49000001</v>
      </c>
      <c r="G40" s="7">
        <f t="shared" si="6"/>
        <v>897282392.75999999</v>
      </c>
      <c r="H40" s="25">
        <f t="shared" si="6"/>
        <v>28592989.350000009</v>
      </c>
    </row>
    <row r="41" spans="2:8" x14ac:dyDescent="0.2">
      <c r="B41" s="10" t="s">
        <v>42</v>
      </c>
      <c r="C41" s="22">
        <v>622445424.95000005</v>
      </c>
      <c r="D41" s="22">
        <v>112948351.04000002</v>
      </c>
      <c r="E41" s="26">
        <f t="shared" si="2"/>
        <v>735393775.99000001</v>
      </c>
      <c r="F41" s="23">
        <v>735393775.99000001</v>
      </c>
      <c r="G41" s="23">
        <v>702690191.24000001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83294570.640000001</v>
      </c>
      <c r="D44" s="22">
        <v>10625726.070000023</v>
      </c>
      <c r="E44" s="26">
        <f t="shared" si="2"/>
        <v>93920296.710000023</v>
      </c>
      <c r="F44" s="23">
        <v>65327307.359999999</v>
      </c>
      <c r="G44" s="23">
        <v>64894792.380000003</v>
      </c>
      <c r="H44" s="30">
        <f t="shared" si="3"/>
        <v>28592989.350000024</v>
      </c>
    </row>
    <row r="45" spans="2:8" x14ac:dyDescent="0.2">
      <c r="B45" s="10" t="s">
        <v>46</v>
      </c>
      <c r="C45" s="22">
        <v>9657067.1400000006</v>
      </c>
      <c r="D45" s="22">
        <v>-290819.83000000007</v>
      </c>
      <c r="E45" s="26">
        <f t="shared" si="2"/>
        <v>9366247.3100000005</v>
      </c>
      <c r="F45" s="23">
        <v>9366247.3100000005</v>
      </c>
      <c r="G45" s="23">
        <v>9366247.3100000005</v>
      </c>
      <c r="H45" s="30">
        <f t="shared" si="3"/>
        <v>0</v>
      </c>
    </row>
    <row r="46" spans="2:8" x14ac:dyDescent="0.2">
      <c r="B46" s="10" t="s">
        <v>47</v>
      </c>
      <c r="C46" s="22">
        <v>43125686.939999998</v>
      </c>
      <c r="D46" s="22">
        <v>-1084382.9900000095</v>
      </c>
      <c r="E46" s="26">
        <f t="shared" si="2"/>
        <v>42041303.949999988</v>
      </c>
      <c r="F46" s="23">
        <v>42041303.950000003</v>
      </c>
      <c r="G46" s="23">
        <v>42041303.950000003</v>
      </c>
      <c r="H46" s="30">
        <f t="shared" si="3"/>
        <v>-1.4901161193847656E-8</v>
      </c>
    </row>
    <row r="47" spans="2:8" x14ac:dyDescent="0.2">
      <c r="B47" s="10" t="s">
        <v>48</v>
      </c>
      <c r="C47" s="22">
        <v>64694397.5</v>
      </c>
      <c r="D47" s="22">
        <v>13595460.379999999</v>
      </c>
      <c r="E47" s="26">
        <f t="shared" si="2"/>
        <v>78289857.879999995</v>
      </c>
      <c r="F47" s="23">
        <v>78289857.879999995</v>
      </c>
      <c r="G47" s="23">
        <v>78289857.879999995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5143296.6399999997</v>
      </c>
      <c r="D50" s="7">
        <f t="shared" ref="D50:H50" si="7">SUM(D51:D59)</f>
        <v>20458823.059999995</v>
      </c>
      <c r="E50" s="25">
        <f t="shared" si="7"/>
        <v>25602119.699999996</v>
      </c>
      <c r="F50" s="7">
        <f t="shared" si="7"/>
        <v>13987071.279999999</v>
      </c>
      <c r="G50" s="7">
        <f t="shared" si="7"/>
        <v>12272863.369999999</v>
      </c>
      <c r="H50" s="25">
        <f t="shared" si="7"/>
        <v>11615048.419999996</v>
      </c>
    </row>
    <row r="51" spans="2:8" x14ac:dyDescent="0.2">
      <c r="B51" s="10" t="s">
        <v>52</v>
      </c>
      <c r="C51" s="22">
        <v>0</v>
      </c>
      <c r="D51" s="22">
        <v>3256363.3299999996</v>
      </c>
      <c r="E51" s="26">
        <f t="shared" si="2"/>
        <v>3256363.3299999996</v>
      </c>
      <c r="F51" s="23">
        <v>2357483.1</v>
      </c>
      <c r="G51" s="23">
        <v>2009727.37</v>
      </c>
      <c r="H51" s="30">
        <f t="shared" si="3"/>
        <v>898880.22999999952</v>
      </c>
    </row>
    <row r="52" spans="2:8" x14ac:dyDescent="0.2">
      <c r="B52" s="10" t="s">
        <v>53</v>
      </c>
      <c r="C52" s="22">
        <v>519468.42</v>
      </c>
      <c r="D52" s="22">
        <v>-340932.57000000007</v>
      </c>
      <c r="E52" s="26">
        <f t="shared" si="2"/>
        <v>178535.84999999992</v>
      </c>
      <c r="F52" s="23">
        <v>140047.04999999999</v>
      </c>
      <c r="G52" s="23">
        <v>140047.04999999999</v>
      </c>
      <c r="H52" s="30">
        <f t="shared" si="3"/>
        <v>38488.79999999993</v>
      </c>
    </row>
    <row r="53" spans="2:8" x14ac:dyDescent="0.2">
      <c r="B53" s="10" t="s">
        <v>54</v>
      </c>
      <c r="C53" s="22">
        <v>0</v>
      </c>
      <c r="D53" s="22">
        <v>66120</v>
      </c>
      <c r="E53" s="26">
        <f t="shared" si="2"/>
        <v>66120</v>
      </c>
      <c r="F53" s="23">
        <v>66120</v>
      </c>
      <c r="G53" s="23">
        <v>66120</v>
      </c>
      <c r="H53" s="30">
        <f t="shared" si="3"/>
        <v>0</v>
      </c>
    </row>
    <row r="54" spans="2:8" x14ac:dyDescent="0.2">
      <c r="B54" s="10" t="s">
        <v>55</v>
      </c>
      <c r="C54" s="22">
        <v>323671.25</v>
      </c>
      <c r="D54" s="22">
        <v>9857391.75</v>
      </c>
      <c r="E54" s="26">
        <f t="shared" si="2"/>
        <v>10181063</v>
      </c>
      <c r="F54" s="23">
        <v>4356063</v>
      </c>
      <c r="G54" s="23">
        <v>4356063</v>
      </c>
      <c r="H54" s="30">
        <f t="shared" si="3"/>
        <v>5825000</v>
      </c>
    </row>
    <row r="55" spans="2:8" x14ac:dyDescent="0.2">
      <c r="B55" s="10" t="s">
        <v>56</v>
      </c>
      <c r="C55" s="22">
        <v>0</v>
      </c>
      <c r="D55" s="22">
        <v>2620000</v>
      </c>
      <c r="E55" s="26">
        <f t="shared" si="2"/>
        <v>2620000</v>
      </c>
      <c r="F55" s="23">
        <v>0</v>
      </c>
      <c r="G55" s="23">
        <v>0</v>
      </c>
      <c r="H55" s="30">
        <f t="shared" si="3"/>
        <v>2620000</v>
      </c>
    </row>
    <row r="56" spans="2:8" x14ac:dyDescent="0.2">
      <c r="B56" s="10" t="s">
        <v>57</v>
      </c>
      <c r="C56" s="22">
        <v>4294856.97</v>
      </c>
      <c r="D56" s="22">
        <v>4220537.6899999976</v>
      </c>
      <c r="E56" s="26">
        <f t="shared" si="2"/>
        <v>8515394.6599999964</v>
      </c>
      <c r="F56" s="23">
        <v>6468953.2699999996</v>
      </c>
      <c r="G56" s="23">
        <v>5589701.0899999999</v>
      </c>
      <c r="H56" s="30">
        <f t="shared" si="3"/>
        <v>2046441.3899999969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5300</v>
      </c>
      <c r="D59" s="22">
        <v>779342.86</v>
      </c>
      <c r="E59" s="26">
        <f t="shared" si="2"/>
        <v>784642.86</v>
      </c>
      <c r="F59" s="23">
        <v>598404.86</v>
      </c>
      <c r="G59" s="23">
        <v>111204.86</v>
      </c>
      <c r="H59" s="30">
        <f t="shared" si="3"/>
        <v>186238</v>
      </c>
    </row>
    <row r="60" spans="2:8" s="9" customFormat="1" x14ac:dyDescent="0.2">
      <c r="B60" s="6" t="s">
        <v>61</v>
      </c>
      <c r="C60" s="7">
        <f>SUM(C61:C63)</f>
        <v>312201636.26999998</v>
      </c>
      <c r="D60" s="7">
        <f t="shared" ref="D60:H60" si="8">SUM(D61:D63)</f>
        <v>231983498.08000004</v>
      </c>
      <c r="E60" s="25">
        <f t="shared" si="8"/>
        <v>544185134.35000002</v>
      </c>
      <c r="F60" s="7">
        <f t="shared" si="8"/>
        <v>258048284.88000003</v>
      </c>
      <c r="G60" s="7">
        <f t="shared" si="8"/>
        <v>250867267.11000001</v>
      </c>
      <c r="H60" s="25">
        <f t="shared" si="8"/>
        <v>286136849.47000003</v>
      </c>
    </row>
    <row r="61" spans="2:8" x14ac:dyDescent="0.2">
      <c r="B61" s="10" t="s">
        <v>62</v>
      </c>
      <c r="C61" s="22">
        <v>48042298</v>
      </c>
      <c r="D61" s="22">
        <v>345616515.83000004</v>
      </c>
      <c r="E61" s="26">
        <f t="shared" si="2"/>
        <v>393658813.83000004</v>
      </c>
      <c r="F61" s="23">
        <v>225276575.42000002</v>
      </c>
      <c r="G61" s="23">
        <v>218095557.65000001</v>
      </c>
      <c r="H61" s="30">
        <f t="shared" si="3"/>
        <v>168382238.41000003</v>
      </c>
    </row>
    <row r="62" spans="2:8" x14ac:dyDescent="0.2">
      <c r="B62" s="10" t="s">
        <v>63</v>
      </c>
      <c r="C62" s="22">
        <v>0</v>
      </c>
      <c r="D62" s="22">
        <v>150425038.00999999</v>
      </c>
      <c r="E62" s="26">
        <f t="shared" si="2"/>
        <v>150425038.00999999</v>
      </c>
      <c r="F62" s="23">
        <v>32771709.460000001</v>
      </c>
      <c r="G62" s="23">
        <v>32771709.460000001</v>
      </c>
      <c r="H62" s="30">
        <f t="shared" si="3"/>
        <v>117653328.54999998</v>
      </c>
    </row>
    <row r="63" spans="2:8" x14ac:dyDescent="0.2">
      <c r="B63" s="10" t="s">
        <v>64</v>
      </c>
      <c r="C63" s="22">
        <v>264159338.27000001</v>
      </c>
      <c r="D63" s="22">
        <v>-264058055.75999999</v>
      </c>
      <c r="E63" s="26">
        <f t="shared" si="2"/>
        <v>101282.51000002027</v>
      </c>
      <c r="F63" s="23">
        <v>0</v>
      </c>
      <c r="G63" s="23">
        <v>0</v>
      </c>
      <c r="H63" s="30">
        <f>SUM(E63-F63)</f>
        <v>101282.51000002027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15114446.869999999</v>
      </c>
      <c r="E77" s="25">
        <f t="shared" si="11"/>
        <v>15114446.869999999</v>
      </c>
      <c r="F77" s="7">
        <f t="shared" si="11"/>
        <v>15114446.869999999</v>
      </c>
      <c r="G77" s="7">
        <f t="shared" si="11"/>
        <v>15114446.869999999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15114446.869999999</v>
      </c>
      <c r="E78" s="26">
        <f t="shared" si="2"/>
        <v>15114446.869999999</v>
      </c>
      <c r="F78" s="23">
        <v>15114446.869999999</v>
      </c>
      <c r="G78" s="22">
        <v>15114446.869999999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12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1191843905.6900001</v>
      </c>
      <c r="D85" s="15">
        <f t="shared" ref="D85:H85" si="14">SUM(D86,D94,D104,D114,D124,D134,D138,D147,D151)</f>
        <v>91532002.549999982</v>
      </c>
      <c r="E85" s="27">
        <f t="shared" si="14"/>
        <v>1283375908.24</v>
      </c>
      <c r="F85" s="15">
        <f t="shared" si="14"/>
        <v>818885314.01999998</v>
      </c>
      <c r="G85" s="15">
        <f t="shared" si="14"/>
        <v>814867954.04999995</v>
      </c>
      <c r="H85" s="27">
        <f t="shared" si="14"/>
        <v>464490594.21999997</v>
      </c>
    </row>
    <row r="86" spans="2:8" x14ac:dyDescent="0.2">
      <c r="B86" s="16" t="s">
        <v>13</v>
      </c>
      <c r="C86" s="7">
        <f>SUM(C87:C93)</f>
        <v>21182629.859999999</v>
      </c>
      <c r="D86" s="7">
        <f t="shared" ref="D86:H86" si="15">SUM(D87:D93)</f>
        <v>21136641.960000001</v>
      </c>
      <c r="E86" s="25">
        <f t="shared" si="15"/>
        <v>42319271.82</v>
      </c>
      <c r="F86" s="7">
        <f t="shared" si="15"/>
        <v>42319271.82</v>
      </c>
      <c r="G86" s="7">
        <f t="shared" si="15"/>
        <v>42319271.82</v>
      </c>
      <c r="H86" s="25">
        <f t="shared" si="15"/>
        <v>-4.1909515857696533E-9</v>
      </c>
    </row>
    <row r="87" spans="2:8" x14ac:dyDescent="0.2">
      <c r="B87" s="10" t="s">
        <v>14</v>
      </c>
      <c r="C87" s="22">
        <v>5748090.7400000002</v>
      </c>
      <c r="D87" s="22">
        <v>7259608.3099999987</v>
      </c>
      <c r="E87" s="26">
        <f>SUM(C87:D87)</f>
        <v>13007699.049999999</v>
      </c>
      <c r="F87" s="23">
        <v>13007699.050000001</v>
      </c>
      <c r="G87" s="23">
        <v>13007699.050000001</v>
      </c>
      <c r="H87" s="30">
        <f t="shared" ref="H87:H153" si="16">SUM(E87-F87)</f>
        <v>-1.862645149230957E-9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2041628.98</v>
      </c>
      <c r="D89" s="22">
        <v>2436709.7000000002</v>
      </c>
      <c r="E89" s="26">
        <f t="shared" si="17"/>
        <v>4478338.68</v>
      </c>
      <c r="F89" s="23">
        <v>4478338.68</v>
      </c>
      <c r="G89" s="23">
        <v>4478338.68</v>
      </c>
      <c r="H89" s="30">
        <f t="shared" si="16"/>
        <v>0</v>
      </c>
    </row>
    <row r="90" spans="2:8" x14ac:dyDescent="0.2">
      <c r="B90" s="10" t="s">
        <v>17</v>
      </c>
      <c r="C90" s="22">
        <v>1268627.45</v>
      </c>
      <c r="D90" s="22">
        <v>1601972.3699999996</v>
      </c>
      <c r="E90" s="26">
        <f t="shared" si="17"/>
        <v>2870599.8199999994</v>
      </c>
      <c r="F90" s="23">
        <v>2870599.82</v>
      </c>
      <c r="G90" s="23">
        <v>2870599.82</v>
      </c>
      <c r="H90" s="30">
        <f t="shared" si="16"/>
        <v>-4.6566128730773926E-10</v>
      </c>
    </row>
    <row r="91" spans="2:8" x14ac:dyDescent="0.2">
      <c r="B91" s="10" t="s">
        <v>18</v>
      </c>
      <c r="C91" s="22">
        <v>6885216.2199999997</v>
      </c>
      <c r="D91" s="22">
        <v>8941140.3399999999</v>
      </c>
      <c r="E91" s="26">
        <f t="shared" si="17"/>
        <v>15826356.559999999</v>
      </c>
      <c r="F91" s="23">
        <v>15826356.560000001</v>
      </c>
      <c r="G91" s="23">
        <v>15826356.560000001</v>
      </c>
      <c r="H91" s="30">
        <f t="shared" si="16"/>
        <v>-1.862645149230957E-9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5239066.47</v>
      </c>
      <c r="D93" s="22">
        <v>897211.24000000022</v>
      </c>
      <c r="E93" s="26">
        <f t="shared" si="17"/>
        <v>6136277.71</v>
      </c>
      <c r="F93" s="23">
        <v>6136277.71</v>
      </c>
      <c r="G93" s="23">
        <v>6136277.71</v>
      </c>
      <c r="H93" s="30">
        <f t="shared" si="16"/>
        <v>0</v>
      </c>
    </row>
    <row r="94" spans="2:8" x14ac:dyDescent="0.2">
      <c r="B94" s="17" t="s">
        <v>21</v>
      </c>
      <c r="C94" s="7">
        <f>SUM(C95:C103)</f>
        <v>147540974.13999999</v>
      </c>
      <c r="D94" s="7">
        <f t="shared" ref="D94:H94" si="18">SUM(D95:D103)</f>
        <v>5783049.0600000005</v>
      </c>
      <c r="E94" s="25">
        <f t="shared" si="18"/>
        <v>153324023.19999999</v>
      </c>
      <c r="F94" s="7">
        <f t="shared" si="18"/>
        <v>73393600.439999998</v>
      </c>
      <c r="G94" s="7">
        <f t="shared" si="18"/>
        <v>73393600.439999998</v>
      </c>
      <c r="H94" s="25">
        <f t="shared" si="18"/>
        <v>79930422.760000005</v>
      </c>
    </row>
    <row r="95" spans="2:8" ht="24" x14ac:dyDescent="0.2">
      <c r="B95" s="10" t="s">
        <v>22</v>
      </c>
      <c r="C95" s="22">
        <v>0</v>
      </c>
      <c r="D95" s="22">
        <v>1810</v>
      </c>
      <c r="E95" s="26">
        <f t="shared" si="17"/>
        <v>1810</v>
      </c>
      <c r="F95" s="23">
        <v>0</v>
      </c>
      <c r="G95" s="23">
        <v>0</v>
      </c>
      <c r="H95" s="30">
        <f t="shared" si="16"/>
        <v>1810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x14ac:dyDescent="0.2">
      <c r="B98" s="10" t="s">
        <v>25</v>
      </c>
      <c r="C98" s="22">
        <v>2018771</v>
      </c>
      <c r="D98" s="22">
        <v>-41288</v>
      </c>
      <c r="E98" s="26">
        <f t="shared" si="17"/>
        <v>1977483</v>
      </c>
      <c r="F98" s="23">
        <v>1365293.69</v>
      </c>
      <c r="G98" s="23">
        <v>1365293.69</v>
      </c>
      <c r="H98" s="30">
        <f t="shared" si="16"/>
        <v>612189.31000000006</v>
      </c>
    </row>
    <row r="99" spans="2:18" x14ac:dyDescent="0.2">
      <c r="B99" s="10" t="s">
        <v>26</v>
      </c>
      <c r="C99" s="22">
        <v>10440</v>
      </c>
      <c r="D99" s="22">
        <v>-4501.5</v>
      </c>
      <c r="E99" s="26">
        <f t="shared" si="17"/>
        <v>5938.5</v>
      </c>
      <c r="F99" s="23">
        <v>0</v>
      </c>
      <c r="G99" s="23">
        <v>0</v>
      </c>
      <c r="H99" s="30">
        <f t="shared" si="16"/>
        <v>5938.5</v>
      </c>
      <c r="J99" s="18"/>
    </row>
    <row r="100" spans="2:18" x14ac:dyDescent="0.2">
      <c r="B100" s="10" t="s">
        <v>27</v>
      </c>
      <c r="C100" s="22">
        <v>114501827</v>
      </c>
      <c r="D100" s="22">
        <v>-1827</v>
      </c>
      <c r="E100" s="26">
        <f t="shared" si="17"/>
        <v>114500000</v>
      </c>
      <c r="F100" s="23">
        <v>66349584.75</v>
      </c>
      <c r="G100" s="23">
        <v>66349584.75</v>
      </c>
      <c r="H100" s="30">
        <f t="shared" si="16"/>
        <v>48150415.25</v>
      </c>
      <c r="R100" s="2"/>
    </row>
    <row r="101" spans="2:18" x14ac:dyDescent="0.2">
      <c r="B101" s="10" t="s">
        <v>28</v>
      </c>
      <c r="C101" s="22">
        <v>24000000</v>
      </c>
      <c r="D101" s="22">
        <v>1160000</v>
      </c>
      <c r="E101" s="26">
        <f t="shared" si="17"/>
        <v>25160000</v>
      </c>
      <c r="F101" s="23">
        <v>179800</v>
      </c>
      <c r="G101" s="23">
        <v>179800</v>
      </c>
      <c r="H101" s="30">
        <f t="shared" si="16"/>
        <v>24980200</v>
      </c>
    </row>
    <row r="102" spans="2:18" ht="12.6" customHeight="1" x14ac:dyDescent="0.2">
      <c r="B102" s="10" t="s">
        <v>29</v>
      </c>
      <c r="C102" s="22">
        <v>6558938.1399999997</v>
      </c>
      <c r="D102" s="22">
        <v>2350137.56</v>
      </c>
      <c r="E102" s="26">
        <f t="shared" si="17"/>
        <v>8909075.6999999993</v>
      </c>
      <c r="F102" s="23">
        <v>5498922</v>
      </c>
      <c r="G102" s="23">
        <v>5498922</v>
      </c>
      <c r="H102" s="30">
        <f t="shared" si="16"/>
        <v>3410153.6999999993</v>
      </c>
    </row>
    <row r="103" spans="2:18" ht="24.6" customHeight="1" x14ac:dyDescent="0.2">
      <c r="B103" s="10" t="s">
        <v>30</v>
      </c>
      <c r="C103" s="22">
        <v>450998</v>
      </c>
      <c r="D103" s="22">
        <v>2318718</v>
      </c>
      <c r="E103" s="26">
        <f t="shared" si="17"/>
        <v>2769716</v>
      </c>
      <c r="F103" s="23">
        <v>0</v>
      </c>
      <c r="G103" s="23">
        <v>0</v>
      </c>
      <c r="H103" s="30">
        <f t="shared" si="16"/>
        <v>2769716</v>
      </c>
    </row>
    <row r="104" spans="2:18" x14ac:dyDescent="0.2">
      <c r="B104" s="17" t="s">
        <v>31</v>
      </c>
      <c r="C104" s="7">
        <f>SUM(C105:C113)</f>
        <v>388635167.86000001</v>
      </c>
      <c r="D104" s="7">
        <f t="shared" ref="D104:H104" si="19">SUM(D105:D113)</f>
        <v>-5651566.1599999759</v>
      </c>
      <c r="E104" s="25">
        <f t="shared" si="19"/>
        <v>382983601.70000005</v>
      </c>
      <c r="F104" s="7">
        <f t="shared" si="19"/>
        <v>266680830.31</v>
      </c>
      <c r="G104" s="7">
        <f t="shared" si="19"/>
        <v>263940395.12</v>
      </c>
      <c r="H104" s="25">
        <f t="shared" si="19"/>
        <v>116302771.39000003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127251648.27</v>
      </c>
      <c r="D106" s="22">
        <v>4922829</v>
      </c>
      <c r="E106" s="26">
        <f t="shared" si="17"/>
        <v>132174477.27</v>
      </c>
      <c r="F106" s="23">
        <v>87675422.239999995</v>
      </c>
      <c r="G106" s="23">
        <v>87675422.239999995</v>
      </c>
      <c r="H106" s="30">
        <f t="shared" si="16"/>
        <v>44499055.030000001</v>
      </c>
    </row>
    <row r="107" spans="2:18" x14ac:dyDescent="0.2">
      <c r="B107" s="10" t="s">
        <v>34</v>
      </c>
      <c r="C107" s="22">
        <v>8420000</v>
      </c>
      <c r="D107" s="22">
        <v>-707125.43999999948</v>
      </c>
      <c r="E107" s="26">
        <f t="shared" si="17"/>
        <v>7712874.5600000005</v>
      </c>
      <c r="F107" s="23">
        <v>4628417.2</v>
      </c>
      <c r="G107" s="23">
        <v>4628417.2</v>
      </c>
      <c r="H107" s="30">
        <f t="shared" si="16"/>
        <v>3084457.3600000003</v>
      </c>
    </row>
    <row r="108" spans="2:18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x14ac:dyDescent="0.2">
      <c r="B109" s="10" t="s">
        <v>36</v>
      </c>
      <c r="C109" s="22">
        <v>252458136.59</v>
      </c>
      <c r="D109" s="22">
        <v>-11075492.209999979</v>
      </c>
      <c r="E109" s="26">
        <f t="shared" si="17"/>
        <v>241382644.38000003</v>
      </c>
      <c r="F109" s="23">
        <v>172663385.38</v>
      </c>
      <c r="G109" s="23">
        <v>169922950.19</v>
      </c>
      <c r="H109" s="30">
        <f t="shared" si="16"/>
        <v>68719259.00000003</v>
      </c>
    </row>
    <row r="110" spans="2:18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505383</v>
      </c>
      <c r="D113" s="22">
        <v>1208222.4900000021</v>
      </c>
      <c r="E113" s="26">
        <f t="shared" si="17"/>
        <v>1713605.4900000021</v>
      </c>
      <c r="F113" s="23">
        <v>1713605.49</v>
      </c>
      <c r="G113" s="23">
        <v>1713605.49</v>
      </c>
      <c r="H113" s="30">
        <f t="shared" si="16"/>
        <v>2.0954757928848267E-9</v>
      </c>
    </row>
    <row r="114" spans="2:8" ht="29.25" customHeight="1" x14ac:dyDescent="0.2">
      <c r="B114" s="17" t="s">
        <v>41</v>
      </c>
      <c r="C114" s="7">
        <f>SUM(C115:C123)</f>
        <v>100005905.33</v>
      </c>
      <c r="D114" s="7">
        <f t="shared" ref="D114:H114" si="20">SUM(D115:D123)</f>
        <v>63834303.789999992</v>
      </c>
      <c r="E114" s="25">
        <f t="shared" si="20"/>
        <v>163840209.11999997</v>
      </c>
      <c r="F114" s="7">
        <f t="shared" si="20"/>
        <v>115344471.34</v>
      </c>
      <c r="G114" s="7">
        <f t="shared" si="20"/>
        <v>110506430.72</v>
      </c>
      <c r="H114" s="25">
        <f t="shared" si="20"/>
        <v>48495737.779999979</v>
      </c>
    </row>
    <row r="115" spans="2:8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100005905.33</v>
      </c>
      <c r="D118" s="22">
        <v>41466855.36999999</v>
      </c>
      <c r="E118" s="26">
        <f t="shared" si="17"/>
        <v>141472760.69999999</v>
      </c>
      <c r="F118" s="23">
        <v>92977030.040000007</v>
      </c>
      <c r="G118" s="23">
        <v>88138989.420000002</v>
      </c>
      <c r="H118" s="30">
        <f t="shared" si="16"/>
        <v>48495730.659999982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x14ac:dyDescent="0.2">
      <c r="B120" s="10" t="s">
        <v>47</v>
      </c>
      <c r="C120" s="22">
        <v>0</v>
      </c>
      <c r="D120" s="22">
        <v>6470159.4199999999</v>
      </c>
      <c r="E120" s="26">
        <f t="shared" si="17"/>
        <v>6470159.4199999999</v>
      </c>
      <c r="F120" s="23">
        <v>6470159.4199999999</v>
      </c>
      <c r="G120" s="23">
        <v>6470159.4199999999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15897289</v>
      </c>
      <c r="E121" s="26">
        <f t="shared" si="17"/>
        <v>15897289</v>
      </c>
      <c r="F121" s="23">
        <v>15897281.880000001</v>
      </c>
      <c r="G121" s="23">
        <v>15897281.880000001</v>
      </c>
      <c r="H121" s="30">
        <f t="shared" si="16"/>
        <v>7.1199999991804361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19515000</v>
      </c>
      <c r="D124" s="7">
        <f t="shared" ref="D124:H124" si="21">SUM(D125:D133)</f>
        <v>-15205203.01</v>
      </c>
      <c r="E124" s="25">
        <f t="shared" si="21"/>
        <v>4309796.99</v>
      </c>
      <c r="F124" s="7">
        <f t="shared" si="21"/>
        <v>1014188</v>
      </c>
      <c r="G124" s="7">
        <f t="shared" si="21"/>
        <v>1014188</v>
      </c>
      <c r="H124" s="25">
        <f t="shared" si="21"/>
        <v>3295608.9899999998</v>
      </c>
    </row>
    <row r="125" spans="2:8" x14ac:dyDescent="0.2">
      <c r="B125" s="10" t="s">
        <v>52</v>
      </c>
      <c r="C125" s="22">
        <v>0</v>
      </c>
      <c r="D125" s="22">
        <v>107891</v>
      </c>
      <c r="E125" s="26">
        <f t="shared" si="17"/>
        <v>107891</v>
      </c>
      <c r="F125" s="23">
        <v>0</v>
      </c>
      <c r="G125" s="23">
        <v>0</v>
      </c>
      <c r="H125" s="30">
        <f t="shared" si="16"/>
        <v>107891</v>
      </c>
    </row>
    <row r="126" spans="2:8" x14ac:dyDescent="0.2">
      <c r="B126" s="10" t="s">
        <v>53</v>
      </c>
      <c r="C126" s="22">
        <v>17500000</v>
      </c>
      <c r="D126" s="22">
        <v>-15419206.32</v>
      </c>
      <c r="E126" s="26">
        <f t="shared" si="17"/>
        <v>2080793.6799999997</v>
      </c>
      <c r="F126" s="23">
        <v>0</v>
      </c>
      <c r="G126" s="23">
        <v>0</v>
      </c>
      <c r="H126" s="30">
        <f t="shared" si="16"/>
        <v>2080793.6799999997</v>
      </c>
    </row>
    <row r="127" spans="2:8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1000000</v>
      </c>
      <c r="D129" s="22">
        <v>0</v>
      </c>
      <c r="E129" s="26">
        <f t="shared" si="17"/>
        <v>1000000</v>
      </c>
      <c r="F129" s="23">
        <v>0</v>
      </c>
      <c r="G129" s="23">
        <v>0</v>
      </c>
      <c r="H129" s="30">
        <f t="shared" si="16"/>
        <v>1000000</v>
      </c>
    </row>
    <row r="130" spans="2:8" x14ac:dyDescent="0.2">
      <c r="B130" s="10" t="s">
        <v>57</v>
      </c>
      <c r="C130" s="22">
        <v>0</v>
      </c>
      <c r="D130" s="22">
        <v>106112.31</v>
      </c>
      <c r="E130" s="26">
        <f t="shared" si="17"/>
        <v>106112.31</v>
      </c>
      <c r="F130" s="23">
        <v>0</v>
      </c>
      <c r="G130" s="23">
        <v>0</v>
      </c>
      <c r="H130" s="30">
        <f t="shared" si="16"/>
        <v>106112.31</v>
      </c>
    </row>
    <row r="131" spans="2:8" x14ac:dyDescent="0.2">
      <c r="B131" s="10" t="s">
        <v>58</v>
      </c>
      <c r="C131" s="22">
        <v>1015000</v>
      </c>
      <c r="D131" s="22">
        <v>0</v>
      </c>
      <c r="E131" s="26">
        <f t="shared" si="17"/>
        <v>1015000</v>
      </c>
      <c r="F131" s="23">
        <v>1014188</v>
      </c>
      <c r="G131" s="22">
        <v>1014188</v>
      </c>
      <c r="H131" s="30">
        <f t="shared" si="16"/>
        <v>812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375802069.19</v>
      </c>
      <c r="D134" s="7">
        <f t="shared" ref="D134:H134" si="22">SUM(D135:D137)</f>
        <v>20393007.039999962</v>
      </c>
      <c r="E134" s="25">
        <f t="shared" si="22"/>
        <v>396195076.22999996</v>
      </c>
      <c r="F134" s="7">
        <f t="shared" si="22"/>
        <v>179729022.93000001</v>
      </c>
      <c r="G134" s="7">
        <f t="shared" si="22"/>
        <v>183290138.77000001</v>
      </c>
      <c r="H134" s="25">
        <f t="shared" si="22"/>
        <v>216466053.29999995</v>
      </c>
    </row>
    <row r="135" spans="2:8" x14ac:dyDescent="0.2">
      <c r="B135" s="10" t="s">
        <v>62</v>
      </c>
      <c r="C135" s="22">
        <v>321091931.63</v>
      </c>
      <c r="D135" s="23">
        <v>19903144.599999964</v>
      </c>
      <c r="E135" s="26">
        <f t="shared" si="17"/>
        <v>340995076.22999996</v>
      </c>
      <c r="F135" s="23">
        <v>160963311.84</v>
      </c>
      <c r="G135" s="23">
        <v>164524427.68000001</v>
      </c>
      <c r="H135" s="30">
        <f t="shared" si="16"/>
        <v>180031764.38999996</v>
      </c>
    </row>
    <row r="136" spans="2:8" x14ac:dyDescent="0.2">
      <c r="B136" s="10" t="s">
        <v>63</v>
      </c>
      <c r="C136" s="22">
        <v>54710137.560000002</v>
      </c>
      <c r="D136" s="23">
        <v>489862.43999999762</v>
      </c>
      <c r="E136" s="26">
        <f t="shared" si="17"/>
        <v>55200000</v>
      </c>
      <c r="F136" s="23">
        <v>18765711.09</v>
      </c>
      <c r="G136" s="23">
        <v>18765711.09</v>
      </c>
      <c r="H136" s="30">
        <f t="shared" si="16"/>
        <v>36434288.909999996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139162159.31</v>
      </c>
      <c r="D151" s="7">
        <f t="shared" ref="D151:H151" si="25">SUM(D152:D158)</f>
        <v>1241769.8699999994</v>
      </c>
      <c r="E151" s="25">
        <f t="shared" si="25"/>
        <v>140403929.18000001</v>
      </c>
      <c r="F151" s="7">
        <f t="shared" si="25"/>
        <v>140403929.18000001</v>
      </c>
      <c r="G151" s="7">
        <f t="shared" si="25"/>
        <v>140403929.18000001</v>
      </c>
      <c r="H151" s="25">
        <f t="shared" si="25"/>
        <v>1.862645149230957E-9</v>
      </c>
    </row>
    <row r="152" spans="2:8" x14ac:dyDescent="0.2">
      <c r="B152" s="10" t="s">
        <v>79</v>
      </c>
      <c r="C152" s="22">
        <v>124456472.93000001</v>
      </c>
      <c r="D152" s="23">
        <v>885553.12999999896</v>
      </c>
      <c r="E152" s="26">
        <f t="shared" si="17"/>
        <v>125342026.06</v>
      </c>
      <c r="F152" s="23">
        <v>125342026.06</v>
      </c>
      <c r="G152" s="23">
        <v>125342026.06</v>
      </c>
      <c r="H152" s="30">
        <f t="shared" si="16"/>
        <v>0</v>
      </c>
    </row>
    <row r="153" spans="2:8" x14ac:dyDescent="0.2">
      <c r="B153" s="10" t="s">
        <v>80</v>
      </c>
      <c r="C153" s="22">
        <v>14048867.43</v>
      </c>
      <c r="D153" s="23">
        <v>1013035.6900000004</v>
      </c>
      <c r="E153" s="26">
        <f t="shared" si="17"/>
        <v>15061903.120000001</v>
      </c>
      <c r="F153" s="23">
        <v>15061903.119999999</v>
      </c>
      <c r="G153" s="23">
        <v>15061903.119999999</v>
      </c>
      <c r="H153" s="30">
        <f t="shared" si="16"/>
        <v>1.862645149230957E-9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656818.94999999995</v>
      </c>
      <c r="D155" s="23">
        <v>-656818.94999999995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4825347422.6999998</v>
      </c>
      <c r="D160" s="21">
        <f t="shared" ref="D160:G160" si="28">SUM(D10,D85)</f>
        <v>555535505.80000007</v>
      </c>
      <c r="E160" s="28">
        <f>SUM(E10,E85)</f>
        <v>5380882928.5</v>
      </c>
      <c r="F160" s="21">
        <f t="shared" si="28"/>
        <v>4350356864.04</v>
      </c>
      <c r="G160" s="21">
        <f t="shared" si="28"/>
        <v>4297019684.21</v>
      </c>
      <c r="H160" s="28">
        <f>SUM(H10,H85)</f>
        <v>1030526064.46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2024-04-23T15:04:16Z</cp:lastPrinted>
  <dcterms:created xsi:type="dcterms:W3CDTF">2020-01-08T21:14:59Z</dcterms:created>
  <dcterms:modified xsi:type="dcterms:W3CDTF">2024-10-15T15:49:09Z</dcterms:modified>
</cp:coreProperties>
</file>